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<sst xmlns="http://schemas.openxmlformats.org/spreadsheetml/2006/main" count="60" uniqueCount="57">
  <si>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Экономическая классификация расходов</t>
  </si>
  <si>
    <t>01 00</t>
  </si>
  <si>
    <t>0102 -глава</t>
  </si>
  <si>
    <t>0102   211000</t>
  </si>
  <si>
    <t>0104-аппарат</t>
  </si>
  <si>
    <t>0503-благоустр.</t>
  </si>
  <si>
    <t>Общегосударст. вопросы</t>
  </si>
  <si>
    <t>Гл.бух.</t>
  </si>
  <si>
    <t>изменения  -/минус/</t>
  </si>
  <si>
    <t>з/плата                                  211000</t>
  </si>
  <si>
    <t>связь                                     221300</t>
  </si>
  <si>
    <t>электроэнергия                   223102</t>
  </si>
  <si>
    <t>Заложено по смете</t>
  </si>
  <si>
    <t>по Местной администрации сельского поселения Лечинкай</t>
  </si>
  <si>
    <t>з/плата                                       211000</t>
  </si>
  <si>
    <t xml:space="preserve">0203 ВУС                                  </t>
  </si>
  <si>
    <t>Итого:</t>
  </si>
  <si>
    <t>изменения   +/плюс/  передвиж.</t>
  </si>
  <si>
    <t>% исполн.</t>
  </si>
  <si>
    <t>Прочие услуги                     226700</t>
  </si>
  <si>
    <t>Уличное освещение            223102</t>
  </si>
  <si>
    <t xml:space="preserve">теплоэнергия                           223103                    </t>
  </si>
  <si>
    <t>ремонт помещении               225200</t>
  </si>
  <si>
    <t xml:space="preserve">налоги   (851,)                         290100         </t>
  </si>
  <si>
    <t xml:space="preserve">налоги   (852)                         290100         </t>
  </si>
  <si>
    <t>0111 резервный фонд  290700   3920520540</t>
  </si>
  <si>
    <t xml:space="preserve">0412 Геолого-разведочные работы                      </t>
  </si>
  <si>
    <r>
      <t xml:space="preserve">прочие услуги       </t>
    </r>
    <r>
      <rPr>
        <b/>
        <sz val="10"/>
        <rFont val="Times New Roman"/>
        <family val="1"/>
      </rPr>
      <t xml:space="preserve">             - </t>
    </r>
    <r>
      <rPr>
        <sz val="10"/>
        <rFont val="Times New Roman"/>
        <family val="1"/>
      </rPr>
      <t xml:space="preserve">226700  </t>
    </r>
    <r>
      <rPr>
        <b/>
        <sz val="10"/>
        <rFont val="Times New Roman"/>
        <family val="1"/>
      </rPr>
      <t>0599980040</t>
    </r>
  </si>
  <si>
    <r>
      <t xml:space="preserve">Приобретение инвентаря для уборки территории       </t>
    </r>
    <r>
      <rPr>
        <b/>
        <sz val="10"/>
        <rFont val="Times New Roman"/>
        <family val="1"/>
      </rPr>
      <t xml:space="preserve">        -</t>
    </r>
    <r>
      <rPr>
        <sz val="10"/>
        <rFont val="Times New Roman"/>
        <family val="1"/>
      </rPr>
      <t xml:space="preserve">340101    </t>
    </r>
    <r>
      <rPr>
        <b/>
        <sz val="10"/>
        <rFont val="Times New Roman"/>
        <family val="1"/>
      </rPr>
      <t xml:space="preserve">                                       0599980040</t>
    </r>
  </si>
  <si>
    <r>
      <t xml:space="preserve">Приобретение горюче-смазочных материалов                            -340104                          </t>
    </r>
    <r>
      <rPr>
        <b/>
        <sz val="10"/>
        <rFont val="Times New Roman"/>
        <family val="1"/>
      </rPr>
      <t>0599980040</t>
    </r>
  </si>
  <si>
    <r>
      <t xml:space="preserve">Услуги по установке пожарных гидрантов                            -   226700 </t>
    </r>
    <r>
      <rPr>
        <b/>
        <sz val="10"/>
        <rFont val="Times New Roman"/>
        <family val="1"/>
      </rPr>
      <t>0599999999</t>
    </r>
  </si>
  <si>
    <t>0801     МКУК СДК</t>
  </si>
  <si>
    <t>начис.на з/п                         129000</t>
  </si>
  <si>
    <t>начис.на з/п                              129000</t>
  </si>
  <si>
    <t>электроэнергия                         223102</t>
  </si>
  <si>
    <t xml:space="preserve">теплоэнергия                             223103                    </t>
  </si>
  <si>
    <t>стимулирущие                         211500</t>
  </si>
  <si>
    <r>
      <t xml:space="preserve">0113                                                   </t>
    </r>
    <r>
      <rPr>
        <sz val="10"/>
        <rFont val="Times New Roman"/>
        <family val="1"/>
      </rPr>
      <t xml:space="preserve">Прчие расходы взносы за членство АСМО-  </t>
    </r>
    <r>
      <rPr>
        <b/>
        <sz val="10"/>
        <rFont val="Times New Roman"/>
        <family val="1"/>
      </rPr>
      <t xml:space="preserve">226100-7710092794 </t>
    </r>
    <r>
      <rPr>
        <sz val="10"/>
        <rFont val="Times New Roman"/>
        <family val="1"/>
      </rPr>
      <t xml:space="preserve">                                            </t>
    </r>
  </si>
  <si>
    <t>Дорожный фонд           0409                      ост1189892,43.</t>
  </si>
  <si>
    <t>Услуги по установке видеонаблюд.                          226200</t>
  </si>
  <si>
    <t>переплетные работы            -226500</t>
  </si>
  <si>
    <t xml:space="preserve">налоги  (853)                       290100         </t>
  </si>
  <si>
    <t>приоб.  картридж            -340101</t>
  </si>
  <si>
    <t>приоб.  канцтов            -340101</t>
  </si>
  <si>
    <t>Приобретение светильников-340101</t>
  </si>
  <si>
    <t>Видеонаблюдение                  226200</t>
  </si>
  <si>
    <t>Тревожная кнопка               -226600</t>
  </si>
  <si>
    <t>паспортизация здания-         226700</t>
  </si>
  <si>
    <t>Глава местной администрации</t>
  </si>
  <si>
    <t>2017 год        / в руб./ с изменениями</t>
  </si>
  <si>
    <t>Остаток на 01.01.2017г. 1643729,10,(759575,31-884153,79)</t>
  </si>
  <si>
    <r>
      <t>Разработка план карты села  -226100    15Г00</t>
    </r>
    <r>
      <rPr>
        <b/>
        <sz val="10"/>
        <rFont val="Times New Roman"/>
        <family val="1"/>
      </rPr>
      <t>99998</t>
    </r>
  </si>
  <si>
    <t>услуги в области информационных технологий  -226400</t>
  </si>
  <si>
    <r>
      <t xml:space="preserve">Прочие услуги (подписка газет,услуги  газеты)тревож.кн.-                                                                  </t>
    </r>
    <r>
      <rPr>
        <b/>
        <sz val="10"/>
        <rFont val="Times New Roman"/>
        <family val="1"/>
      </rPr>
      <t xml:space="preserve">226700   </t>
    </r>
    <r>
      <rPr>
        <sz val="10"/>
        <rFont val="Times New Roman"/>
        <family val="1"/>
      </rPr>
      <t xml:space="preserve">          </t>
    </r>
  </si>
  <si>
    <t>план за 2 кв.</t>
  </si>
  <si>
    <t>Исполнение сметы расходов за 2 полугодие 2017 год</t>
  </si>
  <si>
    <t>фактич. расходы за 2 полугодие 2017г.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</si>
</sst>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1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1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2" fontId="8" fillId="0" borderId="11" xfId="0" applyNumberFormat="1" applyFont="1" applyBorder="1" applyAlignment="1">
      <alignment vertical="top" wrapText="1"/>
    </xf>
    <xf numFmtId="0" fontId="4" fillId="0" borderId="12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2" fontId="10" fillId="0" borderId="1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 vertical="justify"/>
    </xf>
    <xf numFmtId="2" fontId="3" fillId="0" borderId="0" xfId="0" applyNumberFormat="1" applyFont="1" applyBorder="1" applyAlignment="1">
      <alignment vertical="justify"/>
    </xf>
    <xf numFmtId="2" fontId="9" fillId="0" borderId="13" xfId="0" applyNumberFormat="1" applyFont="1" applyBorder="1" applyAlignment="1">
      <alignment vertical="justify"/>
    </xf>
    <xf numFmtId="0" fontId="5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 vertical="justify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justify" wrapText="1"/>
    </xf>
    <xf numFmtId="0" fontId="0" fillId="0" borderId="14" xfId="0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4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3.375" style="0" customWidth="1"/>
    <col min="2" max="2" width="29.125" style="0" customWidth="1"/>
    <col min="3" max="3" width="13.625" style="0" customWidth="1"/>
    <col min="4" max="4" width="9.75390625" style="0" hidden="1" customWidth="1"/>
    <col min="5" max="5" width="10.875" style="0" hidden="1" customWidth="1"/>
    <col min="6" max="6" width="10.875" style="0" customWidth="1"/>
    <col min="7" max="7" width="15.125" style="0" customWidth="1"/>
    <col min="8" max="8" width="14.75390625" style="0" customWidth="1"/>
  </cols>
  <sheetData>
    <row r="2" spans="3:8" ht="12.75">
      <c r="C2" s="1"/>
      <c r="H2" s="1"/>
    </row>
    <row r="3" spans="2:8" ht="15.75">
      <c r="B3" s="30" t="s">
        <v>55</v>
      </c>
      <c r="C3" s="30"/>
      <c r="D3" s="30"/>
      <c r="E3" s="30"/>
      <c r="F3" s="30"/>
      <c r="G3" s="30"/>
      <c r="H3" s="30"/>
    </row>
    <row r="4" spans="2:8" ht="15.75">
      <c r="B4" s="21" t="s">
        <v>13</v>
      </c>
      <c r="C4" s="21"/>
      <c r="D4" s="21"/>
      <c r="E4" s="21"/>
      <c r="F4" s="29"/>
      <c r="H4" s="1"/>
    </row>
    <row r="5" spans="2:8" ht="12.75" customHeight="1">
      <c r="B5" s="35" t="s">
        <v>0</v>
      </c>
      <c r="C5" s="35" t="s">
        <v>12</v>
      </c>
      <c r="D5" s="33" t="s">
        <v>8</v>
      </c>
      <c r="E5" s="33" t="s">
        <v>17</v>
      </c>
      <c r="F5" s="33" t="s">
        <v>54</v>
      </c>
      <c r="G5" s="37" t="s">
        <v>56</v>
      </c>
      <c r="H5" s="31" t="s">
        <v>18</v>
      </c>
    </row>
    <row r="6" spans="2:8" ht="13.5" customHeight="1">
      <c r="B6" s="36"/>
      <c r="C6" s="36"/>
      <c r="D6" s="34"/>
      <c r="E6" s="34"/>
      <c r="F6" s="34"/>
      <c r="G6" s="38"/>
      <c r="H6" s="32"/>
    </row>
    <row r="7" spans="2:8" ht="33.75" customHeight="1">
      <c r="B7" s="2" t="s">
        <v>1</v>
      </c>
      <c r="C7" s="14" t="s">
        <v>49</v>
      </c>
      <c r="D7" s="15"/>
      <c r="E7" s="16"/>
      <c r="F7" s="16"/>
      <c r="G7" s="12"/>
      <c r="H7" s="17"/>
    </row>
    <row r="8" spans="2:8" ht="30.75" customHeight="1">
      <c r="B8" s="2" t="s">
        <v>50</v>
      </c>
      <c r="C8" s="18"/>
      <c r="D8" s="19"/>
      <c r="E8" s="19"/>
      <c r="F8" s="19"/>
      <c r="G8" s="13"/>
      <c r="H8" s="17"/>
    </row>
    <row r="9" spans="2:8" ht="18" customHeight="1">
      <c r="B9" s="2" t="s">
        <v>6</v>
      </c>
      <c r="C9" s="19">
        <f>C10+C13</f>
        <v>3326525.16</v>
      </c>
      <c r="D9" s="19"/>
      <c r="E9" s="19"/>
      <c r="F9" s="19">
        <f>C9/2</f>
        <v>1663262.58</v>
      </c>
      <c r="G9" s="19">
        <f>G10+G13</f>
        <v>1510724.4</v>
      </c>
      <c r="H9" s="22">
        <f>G9*100/F9</f>
        <v>90.82897782742157</v>
      </c>
    </row>
    <row r="10" spans="2:8" ht="22.5" customHeight="1">
      <c r="B10" s="3" t="s">
        <v>2</v>
      </c>
      <c r="C10" s="19">
        <f>C11+C12</f>
        <v>539536</v>
      </c>
      <c r="D10" s="19"/>
      <c r="E10" s="19"/>
      <c r="F10" s="19">
        <f aca="true" t="shared" si="0" ref="F10:F56">C10/2</f>
        <v>269768</v>
      </c>
      <c r="G10" s="19">
        <f>G11+G12</f>
        <v>227742</v>
      </c>
      <c r="H10" s="22">
        <f aca="true" t="shared" si="1" ref="H10:H56">G10*100/F10</f>
        <v>84.42142878325079</v>
      </c>
    </row>
    <row r="11" spans="2:8" ht="21.75" customHeight="1">
      <c r="B11" s="4" t="s">
        <v>3</v>
      </c>
      <c r="C11" s="20">
        <v>414390</v>
      </c>
      <c r="D11" s="20"/>
      <c r="E11" s="20"/>
      <c r="F11" s="19">
        <f t="shared" si="0"/>
        <v>207195</v>
      </c>
      <c r="G11" s="13">
        <v>172830</v>
      </c>
      <c r="H11" s="22">
        <f t="shared" si="1"/>
        <v>83.41417505248678</v>
      </c>
    </row>
    <row r="12" spans="2:8" ht="18" customHeight="1">
      <c r="B12" s="4">
        <v>129000</v>
      </c>
      <c r="C12" s="16">
        <v>125146</v>
      </c>
      <c r="D12" s="16"/>
      <c r="E12" s="16"/>
      <c r="F12" s="19">
        <f t="shared" si="0"/>
        <v>62573</v>
      </c>
      <c r="G12" s="13">
        <v>54912</v>
      </c>
      <c r="H12" s="22">
        <f t="shared" si="1"/>
        <v>87.75670017419654</v>
      </c>
    </row>
    <row r="13" spans="2:8" ht="19.5" customHeight="1">
      <c r="B13" s="3" t="s">
        <v>4</v>
      </c>
      <c r="C13" s="19">
        <f>C14+C17+C18+C19+C20+C21+C22+C23+C24+C25+C26+C27+C28+C29</f>
        <v>2786989.16</v>
      </c>
      <c r="D13" s="19"/>
      <c r="E13" s="19"/>
      <c r="F13" s="19">
        <f t="shared" si="0"/>
        <v>1393494.58</v>
      </c>
      <c r="G13" s="19">
        <v>1282982.4</v>
      </c>
      <c r="H13" s="22">
        <f t="shared" si="1"/>
        <v>92.06942161195917</v>
      </c>
    </row>
    <row r="14" spans="2:8" ht="16.5" customHeight="1">
      <c r="B14" s="2">
        <v>210000</v>
      </c>
      <c r="C14" s="19">
        <f>C15+C16</f>
        <v>1489717</v>
      </c>
      <c r="D14" s="19"/>
      <c r="E14" s="19"/>
      <c r="F14" s="19">
        <f t="shared" si="0"/>
        <v>744858.5</v>
      </c>
      <c r="G14" s="19">
        <f>G15+G16</f>
        <v>710287</v>
      </c>
      <c r="H14" s="22">
        <f t="shared" si="1"/>
        <v>95.35864865608703</v>
      </c>
    </row>
    <row r="15" spans="2:8" ht="24" customHeight="1">
      <c r="B15" s="4" t="s">
        <v>9</v>
      </c>
      <c r="C15" s="16">
        <v>1144176</v>
      </c>
      <c r="D15" s="16"/>
      <c r="E15" s="16"/>
      <c r="F15" s="19">
        <f t="shared" si="0"/>
        <v>572088</v>
      </c>
      <c r="G15" s="13">
        <v>544375</v>
      </c>
      <c r="H15" s="22">
        <f t="shared" si="1"/>
        <v>95.15581518927158</v>
      </c>
    </row>
    <row r="16" spans="2:8" ht="13.5" customHeight="1">
      <c r="B16" s="4" t="s">
        <v>32</v>
      </c>
      <c r="C16" s="16">
        <v>345541</v>
      </c>
      <c r="D16" s="16"/>
      <c r="E16" s="16"/>
      <c r="F16" s="19">
        <f t="shared" si="0"/>
        <v>172770.5</v>
      </c>
      <c r="G16" s="13">
        <v>165912</v>
      </c>
      <c r="H16" s="22">
        <f t="shared" si="1"/>
        <v>96.03028294760969</v>
      </c>
    </row>
    <row r="17" spans="2:8" ht="22.5" customHeight="1">
      <c r="B17" s="4" t="s">
        <v>10</v>
      </c>
      <c r="C17" s="16">
        <v>50000</v>
      </c>
      <c r="D17" s="16"/>
      <c r="E17" s="16"/>
      <c r="F17" s="19">
        <f t="shared" si="0"/>
        <v>25000</v>
      </c>
      <c r="G17" s="28">
        <v>15660.87</v>
      </c>
      <c r="H17" s="22">
        <f t="shared" si="1"/>
        <v>62.64348</v>
      </c>
    </row>
    <row r="18" spans="2:8" ht="18.75" customHeight="1">
      <c r="B18" s="4" t="s">
        <v>11</v>
      </c>
      <c r="C18" s="16">
        <v>20000</v>
      </c>
      <c r="D18" s="16"/>
      <c r="E18" s="16"/>
      <c r="F18" s="19">
        <f t="shared" si="0"/>
        <v>10000</v>
      </c>
      <c r="G18" s="13">
        <v>7000</v>
      </c>
      <c r="H18" s="22">
        <f t="shared" si="1"/>
        <v>70</v>
      </c>
    </row>
    <row r="19" spans="2:8" ht="18" customHeight="1">
      <c r="B19" s="5" t="s">
        <v>21</v>
      </c>
      <c r="C19" s="16">
        <v>408962.89</v>
      </c>
      <c r="D19" s="16"/>
      <c r="E19" s="16"/>
      <c r="F19" s="19">
        <v>398187.12</v>
      </c>
      <c r="G19" s="13">
        <v>398187.12</v>
      </c>
      <c r="H19" s="22">
        <f t="shared" si="1"/>
        <v>100</v>
      </c>
    </row>
    <row r="20" spans="2:8" ht="16.5" customHeight="1">
      <c r="B20" s="5" t="s">
        <v>22</v>
      </c>
      <c r="C20" s="16">
        <v>327900.27</v>
      </c>
      <c r="D20" s="16"/>
      <c r="E20" s="16"/>
      <c r="F20" s="19">
        <f t="shared" si="0"/>
        <v>163950.135</v>
      </c>
      <c r="G20" s="13">
        <v>0</v>
      </c>
      <c r="H20" s="22">
        <f t="shared" si="1"/>
        <v>0</v>
      </c>
    </row>
    <row r="21" spans="2:8" ht="27.75" customHeight="1">
      <c r="B21" s="5" t="s">
        <v>39</v>
      </c>
      <c r="C21" s="16">
        <v>52609</v>
      </c>
      <c r="D21" s="16"/>
      <c r="E21" s="16"/>
      <c r="F21" s="19">
        <f t="shared" si="0"/>
        <v>26304.5</v>
      </c>
      <c r="G21" s="13">
        <v>0</v>
      </c>
      <c r="H21" s="22">
        <f t="shared" si="1"/>
        <v>0</v>
      </c>
    </row>
    <row r="22" spans="2:8" ht="24.75" customHeight="1">
      <c r="B22" s="5" t="s">
        <v>52</v>
      </c>
      <c r="C22" s="16">
        <v>100000</v>
      </c>
      <c r="D22" s="16"/>
      <c r="E22" s="16"/>
      <c r="F22" s="19">
        <f t="shared" si="0"/>
        <v>50000</v>
      </c>
      <c r="G22" s="13">
        <v>42040.21</v>
      </c>
      <c r="H22" s="22">
        <f t="shared" si="1"/>
        <v>84.08042</v>
      </c>
    </row>
    <row r="23" spans="2:8" ht="18" customHeight="1">
      <c r="B23" s="5" t="s">
        <v>40</v>
      </c>
      <c r="C23" s="16">
        <v>100000</v>
      </c>
      <c r="D23" s="16"/>
      <c r="E23" s="16"/>
      <c r="F23" s="19">
        <f t="shared" si="0"/>
        <v>50000</v>
      </c>
      <c r="G23" s="13">
        <v>0</v>
      </c>
      <c r="H23" s="22">
        <f t="shared" si="1"/>
        <v>0</v>
      </c>
    </row>
    <row r="24" spans="2:8" ht="43.5" customHeight="1">
      <c r="B24" s="5" t="s">
        <v>53</v>
      </c>
      <c r="C24" s="16">
        <v>96200</v>
      </c>
      <c r="D24" s="19"/>
      <c r="E24" s="19"/>
      <c r="F24" s="19">
        <v>84463.2</v>
      </c>
      <c r="G24" s="13">
        <v>84463.2</v>
      </c>
      <c r="H24" s="22">
        <f t="shared" si="1"/>
        <v>100</v>
      </c>
    </row>
    <row r="25" spans="2:8" ht="15.75" customHeight="1">
      <c r="B25" s="5" t="s">
        <v>23</v>
      </c>
      <c r="C25" s="16">
        <v>100000</v>
      </c>
      <c r="D25" s="19"/>
      <c r="E25" s="19"/>
      <c r="F25" s="19">
        <f t="shared" si="0"/>
        <v>50000</v>
      </c>
      <c r="G25" s="13">
        <v>19843</v>
      </c>
      <c r="H25" s="22">
        <f t="shared" si="1"/>
        <v>39.686</v>
      </c>
    </row>
    <row r="26" spans="2:8" ht="12" customHeight="1">
      <c r="B26" s="5" t="s">
        <v>24</v>
      </c>
      <c r="C26" s="16">
        <v>10000</v>
      </c>
      <c r="D26" s="19"/>
      <c r="E26" s="19"/>
      <c r="F26" s="19">
        <f t="shared" si="0"/>
        <v>5000</v>
      </c>
      <c r="G26" s="13">
        <v>501</v>
      </c>
      <c r="H26" s="22">
        <f t="shared" si="1"/>
        <v>10.02</v>
      </c>
    </row>
    <row r="27" spans="2:8" ht="18" customHeight="1">
      <c r="B27" s="5" t="s">
        <v>41</v>
      </c>
      <c r="C27" s="16">
        <v>1600</v>
      </c>
      <c r="D27" s="19"/>
      <c r="E27" s="19"/>
      <c r="F27" s="19">
        <f t="shared" si="0"/>
        <v>800</v>
      </c>
      <c r="G27" s="13">
        <v>0</v>
      </c>
      <c r="H27" s="22">
        <f t="shared" si="1"/>
        <v>0</v>
      </c>
    </row>
    <row r="28" spans="2:8" ht="14.25" customHeight="1">
      <c r="B28" s="5" t="s">
        <v>42</v>
      </c>
      <c r="C28" s="16">
        <v>20000</v>
      </c>
      <c r="D28" s="19"/>
      <c r="E28" s="19"/>
      <c r="F28" s="19">
        <f t="shared" si="0"/>
        <v>10000</v>
      </c>
      <c r="G28" s="13">
        <v>0</v>
      </c>
      <c r="H28" s="22">
        <f t="shared" si="1"/>
        <v>0</v>
      </c>
    </row>
    <row r="29" spans="2:8" ht="15" customHeight="1">
      <c r="B29" s="5" t="s">
        <v>43</v>
      </c>
      <c r="C29" s="16">
        <v>10000</v>
      </c>
      <c r="D29" s="19"/>
      <c r="E29" s="19"/>
      <c r="F29" s="19">
        <f t="shared" si="0"/>
        <v>5000</v>
      </c>
      <c r="G29" s="13">
        <v>5000</v>
      </c>
      <c r="H29" s="22">
        <f t="shared" si="1"/>
        <v>100</v>
      </c>
    </row>
    <row r="30" spans="2:8" ht="29.25" customHeight="1">
      <c r="B30" s="2" t="s">
        <v>25</v>
      </c>
      <c r="C30" s="19">
        <v>40000</v>
      </c>
      <c r="D30" s="16"/>
      <c r="E30" s="16"/>
      <c r="F30" s="19">
        <f t="shared" si="0"/>
        <v>20000</v>
      </c>
      <c r="G30" s="22">
        <v>0</v>
      </c>
      <c r="H30" s="22">
        <f t="shared" si="1"/>
        <v>0</v>
      </c>
    </row>
    <row r="31" spans="2:8" ht="29.25" customHeight="1">
      <c r="B31" s="10" t="s">
        <v>37</v>
      </c>
      <c r="C31" s="19">
        <v>11391.3</v>
      </c>
      <c r="D31" s="19"/>
      <c r="E31" s="19"/>
      <c r="F31" s="19">
        <v>11391.3</v>
      </c>
      <c r="G31" s="19">
        <v>11391.3</v>
      </c>
      <c r="H31" s="22">
        <f t="shared" si="1"/>
        <v>100</v>
      </c>
    </row>
    <row r="32" spans="2:8" ht="29.25" customHeight="1">
      <c r="B32" s="10" t="s">
        <v>38</v>
      </c>
      <c r="C32" s="19">
        <f>C33+C34+C35</f>
        <v>1857888.47</v>
      </c>
      <c r="D32" s="16"/>
      <c r="E32" s="16"/>
      <c r="F32" s="19">
        <f t="shared" si="0"/>
        <v>928944.235</v>
      </c>
      <c r="G32" s="19">
        <f>G33+G34</f>
        <v>113387.67</v>
      </c>
      <c r="H32" s="22">
        <f t="shared" si="1"/>
        <v>12.206079302489025</v>
      </c>
    </row>
    <row r="33" spans="2:8" ht="20.25" customHeight="1">
      <c r="B33" s="5" t="s">
        <v>20</v>
      </c>
      <c r="C33" s="16">
        <v>300000</v>
      </c>
      <c r="D33" s="16"/>
      <c r="E33" s="16"/>
      <c r="F33" s="19">
        <f t="shared" si="0"/>
        <v>150000</v>
      </c>
      <c r="G33" s="13">
        <v>113387.67</v>
      </c>
      <c r="H33" s="22">
        <f t="shared" si="1"/>
        <v>75.59178</v>
      </c>
    </row>
    <row r="34" spans="2:8" ht="20.25" customHeight="1">
      <c r="B34" s="5" t="s">
        <v>19</v>
      </c>
      <c r="C34" s="16">
        <v>1207888.47</v>
      </c>
      <c r="D34" s="16"/>
      <c r="E34" s="16"/>
      <c r="F34" s="19">
        <f t="shared" si="0"/>
        <v>603944.235</v>
      </c>
      <c r="G34" s="13">
        <v>0</v>
      </c>
      <c r="H34" s="22">
        <f t="shared" si="1"/>
        <v>0</v>
      </c>
    </row>
    <row r="35" spans="2:8" ht="20.25" customHeight="1">
      <c r="B35" s="5" t="s">
        <v>44</v>
      </c>
      <c r="C35" s="16">
        <v>350000</v>
      </c>
      <c r="D35" s="16"/>
      <c r="E35" s="16"/>
      <c r="F35" s="19">
        <f t="shared" si="0"/>
        <v>175000</v>
      </c>
      <c r="G35" s="13">
        <v>0</v>
      </c>
      <c r="H35" s="22">
        <f t="shared" si="1"/>
        <v>0</v>
      </c>
    </row>
    <row r="36" spans="2:8" ht="15.75" customHeight="1">
      <c r="B36" s="3" t="s">
        <v>26</v>
      </c>
      <c r="C36" s="19">
        <f>C37</f>
        <v>50000</v>
      </c>
      <c r="D36" s="19"/>
      <c r="E36" s="19"/>
      <c r="F36" s="19">
        <v>50000</v>
      </c>
      <c r="G36" s="22">
        <v>50000</v>
      </c>
      <c r="H36" s="22">
        <f t="shared" si="1"/>
        <v>100</v>
      </c>
    </row>
    <row r="37" spans="2:8" ht="32.25" customHeight="1">
      <c r="B37" s="5" t="s">
        <v>51</v>
      </c>
      <c r="C37" s="16">
        <v>50000</v>
      </c>
      <c r="D37" s="19"/>
      <c r="E37" s="19"/>
      <c r="F37" s="19">
        <v>50000</v>
      </c>
      <c r="G37" s="23">
        <v>50000</v>
      </c>
      <c r="H37" s="22">
        <f t="shared" si="1"/>
        <v>100</v>
      </c>
    </row>
    <row r="38" spans="2:8" ht="15.75" customHeight="1">
      <c r="B38" s="2" t="s">
        <v>5</v>
      </c>
      <c r="C38" s="19">
        <f>C39+C40+C41+C42</f>
        <v>135074.72999999998</v>
      </c>
      <c r="D38" s="19"/>
      <c r="E38" s="19"/>
      <c r="F38" s="19">
        <f t="shared" si="0"/>
        <v>67537.36499999999</v>
      </c>
      <c r="G38" s="19">
        <f>G39+G40+G41+G42</f>
        <v>84551</v>
      </c>
      <c r="H38" s="22">
        <f t="shared" si="1"/>
        <v>125.19144032344171</v>
      </c>
    </row>
    <row r="39" spans="2:8" ht="25.5" customHeight="1">
      <c r="B39" s="5" t="s">
        <v>27</v>
      </c>
      <c r="C39" s="16">
        <v>70474.73</v>
      </c>
      <c r="D39" s="16"/>
      <c r="E39" s="16"/>
      <c r="F39" s="19">
        <f t="shared" si="0"/>
        <v>35237.365</v>
      </c>
      <c r="G39" s="13">
        <v>69951</v>
      </c>
      <c r="H39" s="22">
        <f t="shared" si="1"/>
        <v>198.5137083888083</v>
      </c>
    </row>
    <row r="40" spans="2:8" ht="45.75" customHeight="1">
      <c r="B40" s="5" t="s">
        <v>28</v>
      </c>
      <c r="C40" s="16">
        <v>0</v>
      </c>
      <c r="D40" s="16"/>
      <c r="E40" s="16"/>
      <c r="F40" s="19">
        <f t="shared" si="0"/>
        <v>0</v>
      </c>
      <c r="G40" s="13">
        <v>0</v>
      </c>
      <c r="H40" s="22">
        <v>0</v>
      </c>
    </row>
    <row r="41" spans="2:8" ht="42" customHeight="1">
      <c r="B41" s="5" t="s">
        <v>29</v>
      </c>
      <c r="C41" s="16">
        <v>50000</v>
      </c>
      <c r="D41" s="16"/>
      <c r="E41" s="16"/>
      <c r="F41" s="19">
        <f t="shared" si="0"/>
        <v>25000</v>
      </c>
      <c r="G41" s="13">
        <v>0</v>
      </c>
      <c r="H41" s="22">
        <f t="shared" si="1"/>
        <v>0</v>
      </c>
    </row>
    <row r="42" spans="2:8" ht="42" customHeight="1">
      <c r="B42" s="5" t="s">
        <v>30</v>
      </c>
      <c r="C42" s="16">
        <v>14600</v>
      </c>
      <c r="D42" s="16"/>
      <c r="E42" s="16"/>
      <c r="F42" s="19">
        <v>14600</v>
      </c>
      <c r="G42" s="13">
        <v>14600</v>
      </c>
      <c r="H42" s="22">
        <f t="shared" si="1"/>
        <v>100</v>
      </c>
    </row>
    <row r="43" spans="2:8" s="7" customFormat="1" ht="19.5" customHeight="1">
      <c r="B43" s="2" t="s">
        <v>15</v>
      </c>
      <c r="C43" s="19">
        <f>C44+C45</f>
        <v>140836.28</v>
      </c>
      <c r="D43" s="19"/>
      <c r="E43" s="19"/>
      <c r="F43" s="19">
        <f t="shared" si="0"/>
        <v>70418.14</v>
      </c>
      <c r="G43" s="19">
        <f>G44+G45</f>
        <v>70418.14</v>
      </c>
      <c r="H43" s="22">
        <f t="shared" si="1"/>
        <v>100</v>
      </c>
    </row>
    <row r="44" spans="2:8" s="7" customFormat="1" ht="12.75">
      <c r="B44" s="4" t="s">
        <v>14</v>
      </c>
      <c r="C44" s="16">
        <v>108170</v>
      </c>
      <c r="D44" s="16"/>
      <c r="E44" s="16"/>
      <c r="F44" s="19">
        <f t="shared" si="0"/>
        <v>54085</v>
      </c>
      <c r="G44" s="13">
        <v>54085</v>
      </c>
      <c r="H44" s="22">
        <f t="shared" si="1"/>
        <v>100</v>
      </c>
    </row>
    <row r="45" spans="2:8" ht="25.5">
      <c r="B45" s="4" t="s">
        <v>33</v>
      </c>
      <c r="C45" s="16">
        <v>32666.28</v>
      </c>
      <c r="D45" s="16"/>
      <c r="E45" s="16"/>
      <c r="F45" s="19">
        <f t="shared" si="0"/>
        <v>16333.14</v>
      </c>
      <c r="G45" s="13">
        <v>16333.14</v>
      </c>
      <c r="H45" s="22">
        <f t="shared" si="1"/>
        <v>100</v>
      </c>
    </row>
    <row r="46" spans="2:8" ht="24" customHeight="1">
      <c r="B46" s="3" t="s">
        <v>31</v>
      </c>
      <c r="C46" s="19">
        <f>C47+C48+C49+C50+C51+C52+C53+C54+C55</f>
        <v>1251763</v>
      </c>
      <c r="D46" s="16"/>
      <c r="E46" s="16"/>
      <c r="F46" s="19">
        <f t="shared" si="0"/>
        <v>625881.5</v>
      </c>
      <c r="G46" s="19">
        <f>G47+G48+G49+G50+G51+G52+G53+G54+G55</f>
        <v>591749</v>
      </c>
      <c r="H46" s="22">
        <f t="shared" si="1"/>
        <v>94.54649162820758</v>
      </c>
    </row>
    <row r="47" spans="2:8" ht="16.5" customHeight="1">
      <c r="B47" s="4" t="s">
        <v>14</v>
      </c>
      <c r="C47" s="16">
        <v>615960.26</v>
      </c>
      <c r="D47" s="16"/>
      <c r="E47" s="16"/>
      <c r="F47" s="19">
        <f t="shared" si="0"/>
        <v>307980.13</v>
      </c>
      <c r="G47" s="13">
        <v>290293</v>
      </c>
      <c r="H47" s="22">
        <f t="shared" si="1"/>
        <v>94.25705483012817</v>
      </c>
    </row>
    <row r="48" spans="2:8" ht="16.5" customHeight="1">
      <c r="B48" s="5" t="s">
        <v>36</v>
      </c>
      <c r="C48" s="16">
        <v>160197</v>
      </c>
      <c r="D48" s="16"/>
      <c r="E48" s="16"/>
      <c r="F48" s="19">
        <f t="shared" si="0"/>
        <v>80098.5</v>
      </c>
      <c r="G48" s="13">
        <v>79058</v>
      </c>
      <c r="H48" s="22">
        <f t="shared" si="1"/>
        <v>98.70097442523893</v>
      </c>
    </row>
    <row r="49" spans="2:8" ht="25.5">
      <c r="B49" s="4" t="s">
        <v>33</v>
      </c>
      <c r="C49" s="16">
        <v>234405.74</v>
      </c>
      <c r="D49" s="16"/>
      <c r="E49" s="16"/>
      <c r="F49" s="19">
        <f t="shared" si="0"/>
        <v>117202.87</v>
      </c>
      <c r="G49" s="13">
        <v>111545</v>
      </c>
      <c r="H49" s="22">
        <f t="shared" si="1"/>
        <v>95.17258408433173</v>
      </c>
    </row>
    <row r="50" spans="2:8" ht="17.25" customHeight="1">
      <c r="B50" s="5" t="s">
        <v>34</v>
      </c>
      <c r="C50" s="16">
        <v>20000</v>
      </c>
      <c r="D50" s="16"/>
      <c r="E50" s="16"/>
      <c r="F50" s="19">
        <f t="shared" si="0"/>
        <v>10000</v>
      </c>
      <c r="G50" s="13">
        <v>0</v>
      </c>
      <c r="H50" s="22">
        <f t="shared" si="1"/>
        <v>0</v>
      </c>
    </row>
    <row r="51" spans="2:8" ht="18" customHeight="1">
      <c r="B51" s="5" t="s">
        <v>35</v>
      </c>
      <c r="C51" s="16">
        <v>50000</v>
      </c>
      <c r="D51" s="16"/>
      <c r="E51" s="16"/>
      <c r="F51" s="19">
        <v>50000</v>
      </c>
      <c r="G51" s="13">
        <v>50000</v>
      </c>
      <c r="H51" s="22">
        <f t="shared" si="1"/>
        <v>100</v>
      </c>
    </row>
    <row r="52" spans="2:8" ht="18" customHeight="1">
      <c r="B52" s="5" t="s">
        <v>45</v>
      </c>
      <c r="C52" s="16">
        <v>50000</v>
      </c>
      <c r="D52" s="16"/>
      <c r="E52" s="16"/>
      <c r="F52" s="19">
        <f t="shared" si="0"/>
        <v>25000</v>
      </c>
      <c r="G52" s="13">
        <v>0</v>
      </c>
      <c r="H52" s="22">
        <f t="shared" si="1"/>
        <v>0</v>
      </c>
    </row>
    <row r="53" spans="2:8" ht="18" customHeight="1">
      <c r="B53" s="5" t="s">
        <v>46</v>
      </c>
      <c r="C53" s="16">
        <v>1200</v>
      </c>
      <c r="D53" s="16"/>
      <c r="E53" s="16"/>
      <c r="F53" s="19">
        <f t="shared" si="0"/>
        <v>600</v>
      </c>
      <c r="G53" s="13">
        <v>0</v>
      </c>
      <c r="H53" s="22">
        <f t="shared" si="1"/>
        <v>0</v>
      </c>
    </row>
    <row r="54" spans="2:8" ht="18" customHeight="1">
      <c r="B54" s="5" t="s">
        <v>47</v>
      </c>
      <c r="C54" s="16">
        <v>20000</v>
      </c>
      <c r="D54" s="16"/>
      <c r="E54" s="16"/>
      <c r="F54" s="19">
        <f t="shared" si="0"/>
        <v>10000</v>
      </c>
      <c r="G54" s="13">
        <v>376</v>
      </c>
      <c r="H54" s="22">
        <f t="shared" si="1"/>
        <v>3.76</v>
      </c>
    </row>
    <row r="55" spans="2:8" ht="12.75">
      <c r="B55" s="5" t="s">
        <v>23</v>
      </c>
      <c r="C55" s="16">
        <v>100000</v>
      </c>
      <c r="D55" s="16"/>
      <c r="E55" s="16"/>
      <c r="F55" s="19">
        <v>60477</v>
      </c>
      <c r="G55" s="13">
        <v>60477</v>
      </c>
      <c r="H55" s="22">
        <f t="shared" si="1"/>
        <v>100</v>
      </c>
    </row>
    <row r="56" spans="2:8" ht="12.75">
      <c r="B56" s="8" t="s">
        <v>16</v>
      </c>
      <c r="C56" s="22">
        <f>C9+C30+C31+C32+C36+C38+C43+C46</f>
        <v>6813478.94</v>
      </c>
      <c r="D56" s="13"/>
      <c r="E56" s="13"/>
      <c r="F56" s="19">
        <f t="shared" si="0"/>
        <v>3406739.47</v>
      </c>
      <c r="G56" s="22">
        <f>G9+G30+G31+G32+G36+G38+G43+G46</f>
        <v>2432221.51</v>
      </c>
      <c r="H56" s="22">
        <f t="shared" si="1"/>
        <v>71.3944089772148</v>
      </c>
    </row>
    <row r="57" spans="2:8" ht="12.75">
      <c r="B57" s="11"/>
      <c r="C57" s="24"/>
      <c r="D57" s="25"/>
      <c r="E57" s="25"/>
      <c r="F57" s="25"/>
      <c r="G57" s="26"/>
      <c r="H57" s="24"/>
    </row>
    <row r="58" spans="2:8" ht="12.75">
      <c r="B58" s="11" t="s">
        <v>48</v>
      </c>
      <c r="C58" s="11"/>
      <c r="D58" s="11"/>
      <c r="E58" s="11"/>
      <c r="F58" s="11"/>
      <c r="G58" s="27"/>
      <c r="H58" s="7"/>
    </row>
    <row r="59" spans="2:7" ht="12.75">
      <c r="B59" s="1"/>
      <c r="C59" s="1"/>
      <c r="D59" s="1"/>
      <c r="E59" s="1"/>
      <c r="F59" s="1"/>
      <c r="G59" s="6"/>
    </row>
    <row r="60" spans="2:8" ht="12.75">
      <c r="B60" s="1" t="s">
        <v>7</v>
      </c>
      <c r="C60" s="1"/>
      <c r="D60" s="1"/>
      <c r="E60" s="1"/>
      <c r="F60" s="1"/>
      <c r="G60" s="6"/>
      <c r="H60" s="9"/>
    </row>
    <row r="61" spans="2:7" ht="12.75">
      <c r="B61" s="1"/>
      <c r="C61" s="1"/>
      <c r="D61" s="1"/>
      <c r="E61" s="1"/>
      <c r="F61" s="1"/>
      <c r="G61" s="6"/>
    </row>
    <row r="62" spans="2:7" ht="12.75">
      <c r="B62" s="6"/>
      <c r="C62" s="6"/>
      <c r="D62" s="6"/>
      <c r="E62" s="6"/>
      <c r="F62" s="6"/>
      <c r="G62" s="9"/>
    </row>
    <row r="63" spans="2:7" ht="12.75">
      <c r="B63" s="6"/>
      <c r="C63" s="6"/>
      <c r="D63" s="6"/>
      <c r="E63" s="6"/>
      <c r="F63" s="6"/>
      <c r="G63" s="6"/>
    </row>
    <row r="64" spans="2:7" ht="12.75">
      <c r="B64" s="6"/>
      <c r="C64" s="6"/>
      <c r="D64" s="6"/>
      <c r="E64" s="6"/>
      <c r="F64" s="6"/>
      <c r="G64" s="6"/>
    </row>
  </sheetData>
  <sheetProtection/>
  <mergeCells count="8">
    <mergeCell ref="B3:H3"/>
    <mergeCell ref="H5:H6"/>
    <mergeCell ref="D5:D6"/>
    <mergeCell ref="C5:C6"/>
    <mergeCell ref="B5:B6"/>
    <mergeCell ref="E5:E6"/>
    <mergeCell ref="G5:G6"/>
    <mergeCell ref="F5:F6"/>
  </mergeCells>
  <printOptions/>
  <pageMargins left="0.38" right="0.75" top="0.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Рая</dc:creator>
  <cp:keywords/>
  <dc:description/>
  <cp:lastModifiedBy>например. Андрей</cp:lastModifiedBy>
  <cp:lastPrinted>2017-07-19T09:39:09Z</cp:lastPrinted>
  <dcterms:created xsi:type="dcterms:W3CDTF">2008-11-26T12:32:56Z</dcterms:created>
  <dcterms:modified xsi:type="dcterms:W3CDTF">2017-08-03T18:16:18Z</dcterms:modified>
  <cp:category/>
  <cp:version/>
  <cp:contentType/>
  <cp:contentStatus/>
</cp:coreProperties>
</file>